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Büro-LR_Pressestelle\03_Homepage\01_Inhalte\Abt. 4\Umwelt und Natur\2025\"/>
    </mc:Choice>
  </mc:AlternateContent>
  <bookViews>
    <workbookView xWindow="0" yWindow="0" windowWidth="22770" windowHeight="7830"/>
  </bookViews>
  <sheets>
    <sheet name="Berechnungstool" sheetId="1" r:id="rId1"/>
  </sheets>
  <definedNames>
    <definedName name="_xlnm.Print_Area" localSheetId="0">Berechnungstool!$A$1:$F$31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E23" i="1" s="1"/>
  <c r="D22" i="1"/>
  <c r="D23" i="1" s="1"/>
  <c r="D24" i="1" s="1"/>
  <c r="C22" i="1"/>
  <c r="C23" i="1" s="1"/>
  <c r="C24" i="1" s="1"/>
  <c r="E17" i="1"/>
  <c r="E18" i="1" s="1"/>
  <c r="D17" i="1"/>
  <c r="D18" i="1" s="1"/>
  <c r="D19" i="1" s="1"/>
  <c r="C17" i="1"/>
  <c r="C18" i="1" s="1"/>
  <c r="C19" i="1" s="1"/>
  <c r="C8" i="1"/>
  <c r="C7" i="1"/>
</calcChain>
</file>

<file path=xl/sharedStrings.xml><?xml version="1.0" encoding="utf-8"?>
<sst xmlns="http://schemas.openxmlformats.org/spreadsheetml/2006/main" count="37" uniqueCount="28">
  <si>
    <t>Anlage C</t>
  </si>
  <si>
    <t xml:space="preserve">Berechnungstool für die vereinfachte Bemessung von Trinkwassereinzugsgebieten </t>
  </si>
  <si>
    <t>Eingabemaske</t>
  </si>
  <si>
    <t>Werte hier eingeben</t>
  </si>
  <si>
    <t>Grundwasserneubildung oder Zusickerung G [mm/a]</t>
  </si>
  <si>
    <t>l/s*km²</t>
  </si>
  <si>
    <t>gestattete Jahresentnahme / mittlere Quellschüttung Q [m³/a]</t>
  </si>
  <si>
    <t>l/s</t>
  </si>
  <si>
    <r>
      <rPr>
        <i/>
        <sz val="8"/>
        <rFont val="Arial"/>
        <family val="2"/>
      </rPr>
      <t>Hinweis:</t>
    </r>
    <r>
      <rPr>
        <b/>
        <i/>
        <sz val="8"/>
        <rFont val="Arial"/>
        <family val="2"/>
      </rPr>
      <t xml:space="preserve"> </t>
    </r>
    <r>
      <rPr>
        <i/>
        <sz val="8"/>
        <rFont val="Arial"/>
        <family val="2"/>
      </rPr>
      <t>G und Q sind Eingangsgrößen für Gleichung [1] und [2].</t>
    </r>
  </si>
  <si>
    <t>Ergebnisse</t>
  </si>
  <si>
    <t>Zustromrichtung eingrenzbar</t>
  </si>
  <si>
    <t>Zustromrichtung nicht eingrenzbar</t>
  </si>
  <si>
    <t>Gleichung</t>
  </si>
  <si>
    <t xml:space="preserve"> auf Sektor von 90°</t>
  </si>
  <si>
    <t xml:space="preserve"> auf Sektor von 180°</t>
  </si>
  <si>
    <t>Porengrundwasserleiter</t>
  </si>
  <si>
    <r>
      <t>Sicherheitsfaktor f</t>
    </r>
    <r>
      <rPr>
        <vertAlign val="subscript"/>
        <sz val="10"/>
        <rFont val="Arial"/>
        <family val="2"/>
      </rPr>
      <t>S</t>
    </r>
    <r>
      <rPr>
        <sz val="10"/>
        <rFont val="Arial"/>
        <family val="2"/>
      </rPr>
      <t xml:space="preserve"> </t>
    </r>
  </si>
  <si>
    <t>[2]</t>
  </si>
  <si>
    <r>
      <t>Fläche F</t>
    </r>
    <r>
      <rPr>
        <vertAlign val="subscript"/>
        <sz val="10"/>
        <rFont val="Arial"/>
        <family val="2"/>
      </rPr>
      <t>E</t>
    </r>
    <r>
      <rPr>
        <sz val="10"/>
        <rFont val="Arial"/>
        <family val="2"/>
      </rPr>
      <t xml:space="preserve"> [km²]</t>
    </r>
  </si>
  <si>
    <t xml:space="preserve">Radius r [m] </t>
  </si>
  <si>
    <t>[3a], [3b], [3c]</t>
  </si>
  <si>
    <r>
      <t>Unterstromige Grenze ab Fassung x</t>
    </r>
    <r>
      <rPr>
        <vertAlign val="subscript"/>
        <sz val="10"/>
        <rFont val="Arial"/>
        <family val="2"/>
      </rPr>
      <t xml:space="preserve">0 </t>
    </r>
    <r>
      <rPr>
        <sz val="10"/>
        <rFont val="Arial"/>
        <family val="2"/>
      </rPr>
      <t>[m]</t>
    </r>
  </si>
  <si>
    <t>-</t>
  </si>
  <si>
    <t>[4]</t>
  </si>
  <si>
    <t>Karst-/Kluftgrundwasserleiter</t>
  </si>
  <si>
    <r>
      <t>Unterstromige Grenze ab Fassung x</t>
    </r>
    <r>
      <rPr>
        <vertAlign val="subscript"/>
        <sz val="10"/>
        <rFont val="Arial"/>
        <family val="2"/>
      </rPr>
      <t>0</t>
    </r>
    <r>
      <rPr>
        <sz val="10"/>
        <rFont val="Arial"/>
        <family val="2"/>
      </rPr>
      <t xml:space="preserve"> [m]</t>
    </r>
  </si>
  <si>
    <r>
      <t>Hinweis: Die Ergebnisse für r und x</t>
    </r>
    <r>
      <rPr>
        <i/>
        <vertAlign val="subscript"/>
        <sz val="8"/>
        <rFont val="Arial"/>
        <family val="2"/>
      </rPr>
      <t>0</t>
    </r>
    <r>
      <rPr>
        <i/>
        <sz val="8"/>
        <rFont val="Arial"/>
        <family val="2"/>
      </rPr>
      <t xml:space="preserve"> werden auf Zehner gerundet dargestellt.</t>
    </r>
  </si>
  <si>
    <r>
      <t>Zur Berechnung der geometrischen Eigenschaften sind gebiets- und fassungsspezifische Angaben zur Grundwasserneubildungs- bzw. Zusickerungsrate sowie zur Entnahme bzw. Quellschüttung in den gelb hinterlegten Zellen anzusetzen. Bei unbekannter  oder Zusickerungsrate ist diese bei der zuständigen Behörde bzw. bei dem jeweiligen Landesamt anzufragen. Liegen keine landes- oder gebietsspezifischen Werte für die Grundwasserneubildungs- oder die Zusickerungsrate vor, kann zur Erstabschätzung hilfsweise ein Wert von 135 mm/a (nicht überdeckter Grundwasserleiter) bzw. 50 mm/a (überdeckter Grundwasserleiter) angenommen werden.
Bei Quellwasserfassungen ist für die unterstromige Grenze des Einzugsgebietes nicht das Berechnungsergebnis (x</t>
    </r>
    <r>
      <rPr>
        <vertAlign val="subscript"/>
        <sz val="8"/>
        <rFont val="Arial"/>
        <family val="2"/>
      </rPr>
      <t>0</t>
    </r>
    <r>
      <rPr>
        <sz val="8"/>
        <rFont val="Arial"/>
        <family val="2"/>
      </rPr>
      <t xml:space="preserve">) , sondern generell eine Distanz von 20 m zur Fassung zu berücksichtigen.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</si>
</sst>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color theme="1"/>
      <name val="Arial"/>
      <family val="2"/>
    </font>
    <font>
      <sz val="10"/>
      <color theme="1"/>
      <name val="Arial"/>
      <family val="2"/>
    </font>
    <font>
      <sz val="14"/>
      <color theme="1"/>
      <name val="Arial"/>
      <family val="2"/>
    </font>
    <font>
      <b/>
      <sz val="10"/>
      <color theme="1"/>
      <name val="Arial"/>
      <family val="2"/>
    </font>
    <font>
      <sz val="8"/>
      <color rgb="FFC00000"/>
      <name val="Arial"/>
      <family val="2"/>
    </font>
    <font>
      <sz val="10"/>
      <name val="Arial"/>
      <family val="2"/>
    </font>
    <font>
      <b/>
      <sz val="10"/>
      <color rgb="FFFA7D00"/>
      <name val="Arial"/>
      <family val="2"/>
    </font>
    <font>
      <b/>
      <sz val="10"/>
      <color rgb="FFFF0000"/>
      <name val="Arial"/>
      <family val="2"/>
    </font>
    <font>
      <sz val="10"/>
      <color theme="0" tint="-0.499984740745262"/>
      <name val="Arial"/>
      <family val="2"/>
    </font>
    <font>
      <b/>
      <sz val="10"/>
      <name val="Arial"/>
      <family val="2"/>
    </font>
    <font>
      <b/>
      <i/>
      <sz val="8"/>
      <name val="Arial"/>
      <family val="2"/>
    </font>
    <font>
      <i/>
      <sz val="8"/>
      <name val="Arial"/>
      <family val="2"/>
    </font>
    <font>
      <sz val="10"/>
      <color rgb="FFFF0000"/>
      <name val="Arial"/>
      <family val="2"/>
    </font>
    <font>
      <vertAlign val="subscript"/>
      <sz val="10"/>
      <name val="Arial"/>
      <family val="2"/>
    </font>
    <font>
      <sz val="10"/>
      <color rgb="FF9C6500"/>
      <name val="Arial"/>
      <family val="2"/>
    </font>
    <font>
      <i/>
      <vertAlign val="subscript"/>
      <sz val="8"/>
      <name val="Arial"/>
      <family val="2"/>
    </font>
    <font>
      <sz val="8"/>
      <name val="Arial"/>
      <family val="2"/>
    </font>
    <font>
      <vertAlign val="subscript"/>
      <sz val="8"/>
      <name val="Arial"/>
      <family val="2"/>
    </font>
    <font>
      <b/>
      <sz val="14"/>
      <color theme="1"/>
      <name val="Arial"/>
      <family val="2"/>
    </font>
  </fonts>
  <fills count="13">
    <fill>
      <patternFill patternType="none"/>
    </fill>
    <fill>
      <patternFill patternType="gray125"/>
    </fill>
    <fill>
      <patternFill patternType="solid">
        <fgColor rgb="FFFFEB9C"/>
      </patternFill>
    </fill>
    <fill>
      <patternFill patternType="solid">
        <fgColor rgb="FFF2F2F2"/>
      </patternFill>
    </fill>
    <fill>
      <patternFill patternType="solid">
        <fgColor theme="6"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36">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7F7F7F"/>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5">
    <xf numFmtId="0" fontId="0" fillId="0" borderId="0"/>
    <xf numFmtId="0" fontId="14" fillId="2" borderId="0" applyNumberFormat="0" applyBorder="0" applyAlignment="0" applyProtection="0"/>
    <xf numFmtId="0" fontId="6" fillId="3" borderId="1" applyNumberFormat="0" applyAlignment="0" applyProtection="0"/>
    <xf numFmtId="0" fontId="1" fillId="4" borderId="0" applyNumberFormat="0" applyBorder="0" applyAlignment="0" applyProtection="0"/>
    <xf numFmtId="0" fontId="1" fillId="5" borderId="0" applyNumberFormat="0" applyBorder="0" applyAlignment="0" applyProtection="0"/>
  </cellStyleXfs>
  <cellXfs count="79">
    <xf numFmtId="0" fontId="0" fillId="0" borderId="0" xfId="0"/>
    <xf numFmtId="0" fontId="0" fillId="6" borderId="0" xfId="0" applyFill="1"/>
    <xf numFmtId="0" fontId="2" fillId="6" borderId="0" xfId="0" applyFont="1" applyFill="1"/>
    <xf numFmtId="0" fontId="3" fillId="7" borderId="2" xfId="0" applyFont="1" applyFill="1" applyBorder="1" applyAlignment="1">
      <alignment vertical="center"/>
    </xf>
    <xf numFmtId="0" fontId="4" fillId="7" borderId="3" xfId="0" applyFont="1" applyFill="1" applyBorder="1" applyAlignment="1">
      <alignment horizontal="center" vertical="center"/>
    </xf>
    <xf numFmtId="0" fontId="3" fillId="7" borderId="3" xfId="0" applyFont="1" applyFill="1" applyBorder="1" applyAlignment="1"/>
    <xf numFmtId="0" fontId="3" fillId="7" borderId="4" xfId="0" applyFont="1" applyFill="1" applyBorder="1" applyAlignment="1"/>
    <xf numFmtId="0" fontId="5" fillId="6" borderId="5" xfId="0" applyFont="1" applyFill="1" applyBorder="1" applyAlignment="1">
      <alignment horizontal="left" vertical="center"/>
    </xf>
    <xf numFmtId="3" fontId="7" fillId="8" borderId="6" xfId="2" applyNumberFormat="1" applyFont="1" applyFill="1" applyBorder="1" applyAlignment="1">
      <alignment horizontal="center" vertical="center"/>
    </xf>
    <xf numFmtId="2" fontId="8" fillId="9" borderId="7" xfId="0" applyNumberFormat="1" applyFont="1" applyFill="1" applyBorder="1" applyAlignment="1">
      <alignment vertical="center"/>
    </xf>
    <xf numFmtId="0" fontId="8" fillId="9" borderId="8" xfId="0" applyFont="1" applyFill="1" applyBorder="1" applyAlignment="1">
      <alignment vertical="center"/>
    </xf>
    <xf numFmtId="0" fontId="5" fillId="6" borderId="9" xfId="0" applyFont="1" applyFill="1" applyBorder="1" applyAlignment="1">
      <alignment horizontal="left" vertical="center"/>
    </xf>
    <xf numFmtId="3" fontId="7" fillId="8" borderId="10" xfId="2" applyNumberFormat="1" applyFont="1" applyFill="1" applyBorder="1" applyAlignment="1">
      <alignment horizontal="center" vertical="center"/>
    </xf>
    <xf numFmtId="2" fontId="8" fillId="9" borderId="11" xfId="0" applyNumberFormat="1" applyFont="1" applyFill="1" applyBorder="1" applyAlignment="1">
      <alignment vertical="center"/>
    </xf>
    <xf numFmtId="0" fontId="8" fillId="9" borderId="12" xfId="0" applyFont="1" applyFill="1" applyBorder="1" applyAlignment="1">
      <alignment vertical="center"/>
    </xf>
    <xf numFmtId="0" fontId="9" fillId="6" borderId="0" xfId="0" applyFont="1" applyFill="1" applyBorder="1" applyAlignment="1">
      <alignment horizontal="left" vertical="center"/>
    </xf>
    <xf numFmtId="0" fontId="7" fillId="6" borderId="0" xfId="2" applyFont="1" applyFill="1" applyBorder="1" applyAlignment="1">
      <alignment vertical="center"/>
    </xf>
    <xf numFmtId="0" fontId="0" fillId="6" borderId="0" xfId="0" applyFill="1" applyAlignment="1">
      <alignment vertical="center"/>
    </xf>
    <xf numFmtId="0" fontId="10" fillId="6" borderId="0" xfId="0" applyFont="1" applyFill="1" applyBorder="1" applyAlignment="1">
      <alignment horizontal="left"/>
    </xf>
    <xf numFmtId="0" fontId="7" fillId="6" borderId="0" xfId="2" applyFont="1" applyFill="1" applyBorder="1"/>
    <xf numFmtId="0" fontId="3" fillId="6" borderId="0" xfId="0" applyFont="1" applyFill="1" applyBorder="1" applyAlignment="1">
      <alignment horizontal="left"/>
    </xf>
    <xf numFmtId="0" fontId="12" fillId="6" borderId="0" xfId="0" applyFont="1" applyFill="1"/>
    <xf numFmtId="0" fontId="3" fillId="6" borderId="6" xfId="0" applyFont="1" applyFill="1" applyBorder="1" applyAlignment="1">
      <alignment horizontal="center" vertical="center"/>
    </xf>
    <xf numFmtId="0" fontId="5" fillId="5" borderId="6" xfId="4" applyFont="1" applyBorder="1" applyAlignment="1">
      <alignment vertical="center"/>
    </xf>
    <xf numFmtId="1" fontId="5" fillId="5" borderId="6" xfId="4" applyNumberFormat="1" applyFont="1" applyBorder="1" applyAlignment="1">
      <alignment horizontal="center" vertical="center"/>
    </xf>
    <xf numFmtId="1" fontId="5" fillId="5" borderId="7" xfId="4" applyNumberFormat="1" applyFont="1" applyBorder="1" applyAlignment="1">
      <alignment horizontal="center" vertical="center"/>
    </xf>
    <xf numFmtId="164" fontId="5" fillId="5" borderId="20" xfId="4" applyNumberFormat="1" applyFont="1" applyBorder="1" applyAlignment="1">
      <alignment horizontal="center" vertical="center"/>
    </xf>
    <xf numFmtId="164" fontId="5" fillId="5" borderId="6" xfId="4" applyNumberFormat="1" applyFont="1" applyBorder="1" applyAlignment="1">
      <alignment horizontal="center" vertical="center"/>
    </xf>
    <xf numFmtId="164" fontId="5" fillId="5" borderId="7" xfId="4" applyNumberFormat="1" applyFont="1" applyBorder="1" applyAlignment="1">
      <alignment horizontal="center" vertical="center"/>
    </xf>
    <xf numFmtId="3" fontId="5" fillId="5" borderId="6" xfId="4" applyNumberFormat="1" applyFont="1" applyBorder="1" applyAlignment="1">
      <alignment horizontal="center" vertical="center"/>
    </xf>
    <xf numFmtId="3" fontId="5" fillId="5" borderId="7" xfId="4" applyNumberFormat="1" applyFont="1" applyBorder="1" applyAlignment="1">
      <alignment horizontal="center" vertical="center"/>
    </xf>
    <xf numFmtId="3" fontId="5" fillId="5" borderId="20" xfId="4" applyNumberFormat="1" applyFont="1" applyBorder="1" applyAlignment="1">
      <alignment horizontal="center" vertical="center"/>
    </xf>
    <xf numFmtId="1" fontId="5" fillId="10" borderId="7" xfId="3" applyNumberFormat="1" applyFont="1" applyFill="1" applyBorder="1" applyAlignment="1">
      <alignment horizontal="center" vertical="center"/>
    </xf>
    <xf numFmtId="1" fontId="5" fillId="10" borderId="20" xfId="3" applyNumberFormat="1" applyFont="1" applyFill="1" applyBorder="1" applyAlignment="1">
      <alignment horizontal="center" vertical="center"/>
    </xf>
    <xf numFmtId="0" fontId="3" fillId="6" borderId="16" xfId="4" applyFont="1" applyFill="1" applyBorder="1" applyAlignment="1">
      <alignment horizontal="center" vertical="center"/>
    </xf>
    <xf numFmtId="0" fontId="1" fillId="6" borderId="0" xfId="4" applyFill="1" applyBorder="1" applyAlignment="1">
      <alignment vertical="center"/>
    </xf>
    <xf numFmtId="2" fontId="1" fillId="6" borderId="6" xfId="4" applyNumberFormat="1" applyFill="1" applyBorder="1" applyAlignment="1">
      <alignment horizontal="center" vertical="center"/>
    </xf>
    <xf numFmtId="2" fontId="1" fillId="6" borderId="7" xfId="4" applyNumberFormat="1" applyFill="1" applyBorder="1" applyAlignment="1">
      <alignment horizontal="center" vertical="center"/>
    </xf>
    <xf numFmtId="2" fontId="12" fillId="6" borderId="20" xfId="4" applyNumberFormat="1" applyFont="1" applyFill="1" applyBorder="1" applyAlignment="1">
      <alignment horizontal="center" vertical="center"/>
    </xf>
    <xf numFmtId="0" fontId="5" fillId="11" borderId="6" xfId="1" applyFont="1" applyFill="1" applyBorder="1" applyAlignment="1">
      <alignment vertical="center"/>
    </xf>
    <xf numFmtId="1" fontId="5" fillId="11" borderId="6" xfId="1" applyNumberFormat="1" applyFont="1" applyFill="1" applyBorder="1" applyAlignment="1">
      <alignment horizontal="center" vertical="center"/>
    </xf>
    <xf numFmtId="1" fontId="5" fillId="11" borderId="7" xfId="1" applyNumberFormat="1" applyFont="1" applyFill="1" applyBorder="1" applyAlignment="1">
      <alignment horizontal="center" vertical="center"/>
    </xf>
    <xf numFmtId="164" fontId="5" fillId="11" borderId="20" xfId="1" applyNumberFormat="1" applyFont="1" applyFill="1" applyBorder="1" applyAlignment="1">
      <alignment horizontal="center" vertical="center"/>
    </xf>
    <xf numFmtId="164" fontId="5" fillId="11" borderId="6" xfId="1" applyNumberFormat="1" applyFont="1" applyFill="1" applyBorder="1" applyAlignment="1">
      <alignment horizontal="center" vertical="center"/>
    </xf>
    <xf numFmtId="164" fontId="5" fillId="11" borderId="7" xfId="1" applyNumberFormat="1" applyFont="1" applyFill="1" applyBorder="1" applyAlignment="1">
      <alignment horizontal="center" vertical="center"/>
    </xf>
    <xf numFmtId="3" fontId="5" fillId="11" borderId="6" xfId="1" applyNumberFormat="1" applyFont="1" applyFill="1" applyBorder="1" applyAlignment="1">
      <alignment horizontal="center" vertical="center"/>
    </xf>
    <xf numFmtId="3" fontId="5" fillId="11" borderId="7" xfId="1" applyNumberFormat="1" applyFont="1" applyFill="1" applyBorder="1" applyAlignment="1">
      <alignment horizontal="center" vertical="center"/>
    </xf>
    <xf numFmtId="3" fontId="5" fillId="11" borderId="20" xfId="1" applyNumberFormat="1" applyFont="1" applyFill="1" applyBorder="1" applyAlignment="1">
      <alignment horizontal="center" vertical="center"/>
    </xf>
    <xf numFmtId="0" fontId="5" fillId="11" borderId="25" xfId="1" applyFont="1" applyFill="1" applyBorder="1" applyAlignment="1">
      <alignment vertical="center"/>
    </xf>
    <xf numFmtId="1" fontId="5" fillId="11" borderId="25" xfId="1" applyNumberFormat="1" applyFont="1" applyFill="1" applyBorder="1" applyAlignment="1">
      <alignment horizontal="center" vertical="center"/>
    </xf>
    <xf numFmtId="1" fontId="5" fillId="12" borderId="26" xfId="3" applyNumberFormat="1" applyFont="1" applyFill="1" applyBorder="1" applyAlignment="1">
      <alignment horizontal="center" vertical="center"/>
    </xf>
    <xf numFmtId="1" fontId="5" fillId="12" borderId="27" xfId="3" applyNumberFormat="1" applyFont="1" applyFill="1" applyBorder="1" applyAlignment="1">
      <alignment horizontal="center" vertical="center"/>
    </xf>
    <xf numFmtId="0" fontId="11" fillId="6" borderId="0" xfId="0" applyFont="1" applyFill="1"/>
    <xf numFmtId="0" fontId="0" fillId="6" borderId="0" xfId="0" applyFill="1" applyBorder="1"/>
    <xf numFmtId="0" fontId="18" fillId="6" borderId="0" xfId="0" applyFont="1" applyFill="1"/>
    <xf numFmtId="0" fontId="9" fillId="11" borderId="21" xfId="1" applyFont="1" applyFill="1" applyBorder="1" applyAlignment="1">
      <alignment horizontal="center" vertical="center"/>
    </xf>
    <xf numFmtId="0" fontId="9" fillId="11" borderId="22" xfId="1" applyFont="1" applyFill="1" applyBorder="1" applyAlignment="1">
      <alignment horizontal="center" vertical="center"/>
    </xf>
    <xf numFmtId="0" fontId="9" fillId="11" borderId="24" xfId="1" applyFont="1" applyFill="1" applyBorder="1" applyAlignment="1">
      <alignment horizontal="center" vertical="center"/>
    </xf>
    <xf numFmtId="0" fontId="16" fillId="6" borderId="28" xfId="0" applyFont="1" applyFill="1" applyBorder="1" applyAlignment="1">
      <alignment horizontal="left" vertical="center" wrapText="1"/>
    </xf>
    <xf numFmtId="0" fontId="16" fillId="6" borderId="29" xfId="0" applyFont="1" applyFill="1" applyBorder="1" applyAlignment="1">
      <alignment horizontal="left" vertical="center" wrapText="1"/>
    </xf>
    <xf numFmtId="0" fontId="16" fillId="6" borderId="30" xfId="0" applyFont="1" applyFill="1" applyBorder="1" applyAlignment="1">
      <alignment horizontal="left" vertical="center" wrapText="1"/>
    </xf>
    <xf numFmtId="0" fontId="16" fillId="6" borderId="31"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16" fillId="6" borderId="32" xfId="0" applyFont="1" applyFill="1" applyBorder="1" applyAlignment="1">
      <alignment horizontal="left" vertical="center" wrapText="1"/>
    </xf>
    <xf numFmtId="0" fontId="16" fillId="6" borderId="33" xfId="0" applyFont="1" applyFill="1" applyBorder="1" applyAlignment="1">
      <alignment horizontal="left" vertical="center" wrapText="1"/>
    </xf>
    <xf numFmtId="0" fontId="16" fillId="6" borderId="34" xfId="0" applyFont="1" applyFill="1" applyBorder="1" applyAlignment="1">
      <alignment horizontal="left" vertical="center" wrapText="1"/>
    </xf>
    <xf numFmtId="0" fontId="16" fillId="6" borderId="35" xfId="0" applyFont="1" applyFill="1" applyBorder="1" applyAlignment="1">
      <alignment horizontal="left" vertical="center" wrapText="1"/>
    </xf>
    <xf numFmtId="0" fontId="3" fillId="7" borderId="13" xfId="0" applyFont="1" applyFill="1" applyBorder="1" applyAlignment="1">
      <alignment horizontal="left"/>
    </xf>
    <xf numFmtId="0" fontId="3" fillId="7" borderId="14" xfId="0" applyFont="1" applyFill="1" applyBorder="1" applyAlignment="1">
      <alignment horizontal="left"/>
    </xf>
    <xf numFmtId="0" fontId="3" fillId="7" borderId="15" xfId="0" applyFont="1" applyFill="1" applyBorder="1" applyAlignment="1">
      <alignment horizontal="left"/>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3" fillId="5" borderId="21" xfId="4" applyFont="1" applyBorder="1" applyAlignment="1">
      <alignment horizontal="center" vertical="center"/>
    </xf>
    <xf numFmtId="0" fontId="3" fillId="5" borderId="22" xfId="4" applyFont="1" applyBorder="1" applyAlignment="1">
      <alignment horizontal="center" vertical="center"/>
    </xf>
    <xf numFmtId="0" fontId="3" fillId="5" borderId="23" xfId="4" applyFont="1" applyBorder="1" applyAlignment="1">
      <alignment horizontal="center" vertical="center"/>
    </xf>
  </cellXfs>
  <cellStyles count="5">
    <cellStyle name="40 % - Akzent3" xfId="3" builtinId="39"/>
    <cellStyle name="40 % - Akzent5" xfId="4" builtinId="47"/>
    <cellStyle name="Berechnung" xfId="2" builtinId="22"/>
    <cellStyle name="Neutral" xfId="1" builtinId="2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tabSelected="1" zoomScale="115" zoomScaleNormal="115" workbookViewId="0">
      <selection activeCell="F6" sqref="F6"/>
    </sheetView>
  </sheetViews>
  <sheetFormatPr baseColWidth="10" defaultRowHeight="12.75" x14ac:dyDescent="0.2"/>
  <cols>
    <col min="1" max="1" width="51.28515625" customWidth="1"/>
    <col min="2" max="2" width="33.7109375" customWidth="1"/>
    <col min="3" max="3" width="18" customWidth="1"/>
    <col min="4" max="4" width="18.7109375" customWidth="1"/>
    <col min="5" max="5" width="18.140625" customWidth="1"/>
    <col min="6" max="6" width="13.7109375" customWidth="1"/>
    <col min="7" max="14" width="11.42578125" style="1"/>
  </cols>
  <sheetData>
    <row r="1" spans="1:14" ht="18" x14ac:dyDescent="0.25">
      <c r="A1" s="54" t="s">
        <v>0</v>
      </c>
      <c r="B1" s="1"/>
      <c r="C1" s="1"/>
      <c r="D1" s="1"/>
      <c r="E1" s="1"/>
      <c r="F1" s="1"/>
      <c r="J1"/>
      <c r="K1"/>
      <c r="L1"/>
      <c r="M1"/>
      <c r="N1"/>
    </row>
    <row r="2" spans="1:14" x14ac:dyDescent="0.2">
      <c r="A2" s="1"/>
      <c r="B2" s="1"/>
      <c r="C2" s="1"/>
      <c r="D2" s="1"/>
      <c r="E2" s="1"/>
      <c r="F2" s="1"/>
    </row>
    <row r="3" spans="1:14" ht="18" x14ac:dyDescent="0.25">
      <c r="A3" s="2" t="s">
        <v>1</v>
      </c>
      <c r="B3" s="1"/>
      <c r="C3" s="1"/>
      <c r="D3" s="1"/>
      <c r="E3" s="1"/>
      <c r="F3" s="1"/>
    </row>
    <row r="4" spans="1:14" x14ac:dyDescent="0.2">
      <c r="A4" s="1"/>
      <c r="B4" s="1"/>
      <c r="C4" s="1"/>
      <c r="D4" s="1"/>
      <c r="E4" s="1"/>
      <c r="F4" s="1"/>
    </row>
    <row r="5" spans="1:14" ht="13.5" thickBot="1" x14ac:dyDescent="0.25">
      <c r="A5" s="1"/>
      <c r="B5" s="1"/>
      <c r="C5" s="1"/>
      <c r="D5" s="1"/>
      <c r="E5" s="1"/>
      <c r="F5" s="1"/>
    </row>
    <row r="6" spans="1:14" x14ac:dyDescent="0.2">
      <c r="A6" s="3" t="s">
        <v>2</v>
      </c>
      <c r="B6" s="4" t="s">
        <v>3</v>
      </c>
      <c r="C6" s="5"/>
      <c r="D6" s="6"/>
      <c r="E6" s="1"/>
      <c r="F6" s="1"/>
    </row>
    <row r="7" spans="1:14" x14ac:dyDescent="0.2">
      <c r="A7" s="7" t="s">
        <v>4</v>
      </c>
      <c r="B7" s="8">
        <v>135</v>
      </c>
      <c r="C7" s="9">
        <f>B7/365/86400*1000000</f>
        <v>4.2808219178082192</v>
      </c>
      <c r="D7" s="10" t="s">
        <v>5</v>
      </c>
      <c r="E7" s="1"/>
      <c r="F7" s="1"/>
    </row>
    <row r="8" spans="1:14" ht="13.5" thickBot="1" x14ac:dyDescent="0.25">
      <c r="A8" s="11" t="s">
        <v>6</v>
      </c>
      <c r="B8" s="12">
        <v>200000</v>
      </c>
      <c r="C8" s="13">
        <f>B8/365/86400*1000</f>
        <v>6.3419583967529167</v>
      </c>
      <c r="D8" s="14" t="s">
        <v>7</v>
      </c>
      <c r="E8" s="1"/>
      <c r="F8" s="1"/>
    </row>
    <row r="9" spans="1:14" ht="5.25" customHeight="1" x14ac:dyDescent="0.2">
      <c r="A9" s="15"/>
      <c r="B9" s="16"/>
      <c r="C9" s="17"/>
      <c r="D9" s="17"/>
      <c r="E9" s="1"/>
      <c r="F9" s="1"/>
    </row>
    <row r="10" spans="1:14" x14ac:dyDescent="0.2">
      <c r="A10" s="18" t="s">
        <v>8</v>
      </c>
      <c r="B10" s="19"/>
      <c r="C10" s="1"/>
      <c r="D10" s="1"/>
      <c r="E10" s="1"/>
      <c r="F10" s="1"/>
    </row>
    <row r="11" spans="1:14" x14ac:dyDescent="0.2">
      <c r="A11" s="20"/>
      <c r="B11" s="19"/>
      <c r="C11" s="1"/>
      <c r="D11" s="1"/>
      <c r="E11" s="1"/>
      <c r="F11" s="1"/>
    </row>
    <row r="12" spans="1:14" ht="13.5" thickBot="1" x14ac:dyDescent="0.25">
      <c r="A12" s="1"/>
      <c r="B12" s="1"/>
      <c r="C12" s="1"/>
      <c r="D12" s="1"/>
      <c r="E12" s="1"/>
      <c r="F12" s="1"/>
    </row>
    <row r="13" spans="1:14" x14ac:dyDescent="0.2">
      <c r="A13" s="67" t="s">
        <v>9</v>
      </c>
      <c r="B13" s="68"/>
      <c r="C13" s="68"/>
      <c r="D13" s="68"/>
      <c r="E13" s="68"/>
      <c r="F13" s="69"/>
    </row>
    <row r="14" spans="1:14" ht="24.75" customHeight="1" x14ac:dyDescent="0.2">
      <c r="A14" s="70"/>
      <c r="B14" s="71"/>
      <c r="C14" s="72" t="s">
        <v>10</v>
      </c>
      <c r="D14" s="72"/>
      <c r="E14" s="73" t="s">
        <v>11</v>
      </c>
      <c r="F14" s="75" t="s">
        <v>12</v>
      </c>
      <c r="H14" s="21"/>
    </row>
    <row r="15" spans="1:14" s="1" customFormat="1" ht="27" customHeight="1" x14ac:dyDescent="0.2">
      <c r="A15" s="70"/>
      <c r="B15" s="71"/>
      <c r="C15" s="22" t="s">
        <v>13</v>
      </c>
      <c r="D15" s="22" t="s">
        <v>14</v>
      </c>
      <c r="E15" s="74"/>
      <c r="F15" s="75"/>
      <c r="H15" s="21"/>
    </row>
    <row r="16" spans="1:14" s="1" customFormat="1" ht="15.75" x14ac:dyDescent="0.2">
      <c r="A16" s="76" t="s">
        <v>15</v>
      </c>
      <c r="B16" s="23" t="s">
        <v>16</v>
      </c>
      <c r="C16" s="24">
        <v>2</v>
      </c>
      <c r="D16" s="24">
        <v>4</v>
      </c>
      <c r="E16" s="25">
        <v>8</v>
      </c>
      <c r="F16" s="26" t="s">
        <v>17</v>
      </c>
      <c r="H16" s="21"/>
    </row>
    <row r="17" spans="1:8" s="1" customFormat="1" ht="15.75" x14ac:dyDescent="0.2">
      <c r="A17" s="77"/>
      <c r="B17" s="23" t="s">
        <v>18</v>
      </c>
      <c r="C17" s="27">
        <f>C16*($B$8/($B$7*1000))</f>
        <v>2.9629629629629628</v>
      </c>
      <c r="D17" s="27">
        <f>D16*($B$8/($B$7*1000))</f>
        <v>5.9259259259259256</v>
      </c>
      <c r="E17" s="28">
        <f>E16*($B$8/($B$7*1000))</f>
        <v>11.851851851851851</v>
      </c>
      <c r="F17" s="26" t="s">
        <v>17</v>
      </c>
    </row>
    <row r="18" spans="1:8" s="1" customFormat="1" ht="15.75" customHeight="1" x14ac:dyDescent="0.2">
      <c r="A18" s="77"/>
      <c r="B18" s="23" t="s">
        <v>19</v>
      </c>
      <c r="C18" s="29">
        <f>ROUND(SQRT((4*C17*10^6/PI())),-1)</f>
        <v>1940</v>
      </c>
      <c r="D18" s="29">
        <f>ROUND(SQRT((2*D17*10^6/PI())),-1)</f>
        <v>1940</v>
      </c>
      <c r="E18" s="30">
        <f>ROUND(SQRT((E17*10^6/PI())),-1)</f>
        <v>1940</v>
      </c>
      <c r="F18" s="31" t="s">
        <v>20</v>
      </c>
    </row>
    <row r="19" spans="1:8" s="1" customFormat="1" ht="15.75" x14ac:dyDescent="0.2">
      <c r="A19" s="78"/>
      <c r="B19" s="23" t="s">
        <v>21</v>
      </c>
      <c r="C19" s="24">
        <f>ROUND(0.05*C18,-1)</f>
        <v>100</v>
      </c>
      <c r="D19" s="24">
        <f>ROUND(0.05*D18,-1)</f>
        <v>100</v>
      </c>
      <c r="E19" s="32" t="s">
        <v>22</v>
      </c>
      <c r="F19" s="33" t="s">
        <v>23</v>
      </c>
    </row>
    <row r="20" spans="1:8" s="1" customFormat="1" x14ac:dyDescent="0.2">
      <c r="A20" s="34"/>
      <c r="B20" s="35"/>
      <c r="C20" s="36"/>
      <c r="D20" s="36"/>
      <c r="E20" s="37"/>
      <c r="F20" s="38"/>
    </row>
    <row r="21" spans="1:8" s="1" customFormat="1" ht="15.75" x14ac:dyDescent="0.2">
      <c r="A21" s="55" t="s">
        <v>24</v>
      </c>
      <c r="B21" s="39" t="s">
        <v>16</v>
      </c>
      <c r="C21" s="40">
        <v>3</v>
      </c>
      <c r="D21" s="40">
        <v>6</v>
      </c>
      <c r="E21" s="41">
        <v>12</v>
      </c>
      <c r="F21" s="42" t="s">
        <v>17</v>
      </c>
    </row>
    <row r="22" spans="1:8" s="1" customFormat="1" ht="15.75" x14ac:dyDescent="0.2">
      <c r="A22" s="56"/>
      <c r="B22" s="39" t="s">
        <v>18</v>
      </c>
      <c r="C22" s="43">
        <f>C21*($B$8/($B$7*1000))</f>
        <v>4.4444444444444446</v>
      </c>
      <c r="D22" s="43">
        <f>D21*($B$8/($B$7*1000))</f>
        <v>8.8888888888888893</v>
      </c>
      <c r="E22" s="44">
        <f>E21*($B$8/($B$7*1000))</f>
        <v>17.777777777777779</v>
      </c>
      <c r="F22" s="42" t="s">
        <v>17</v>
      </c>
    </row>
    <row r="23" spans="1:8" s="1" customFormat="1" ht="15.75" customHeight="1" x14ac:dyDescent="0.2">
      <c r="A23" s="56"/>
      <c r="B23" s="39" t="s">
        <v>19</v>
      </c>
      <c r="C23" s="45">
        <f>ROUND(SQRT((4*C22*10^6/PI())),-1)</f>
        <v>2380</v>
      </c>
      <c r="D23" s="45">
        <f>ROUND(SQRT((2*D22*10^6/PI())),-1)</f>
        <v>2380</v>
      </c>
      <c r="E23" s="46">
        <f>ROUND(SQRT((E22*10^6/PI())),-1)</f>
        <v>2380</v>
      </c>
      <c r="F23" s="47" t="s">
        <v>20</v>
      </c>
    </row>
    <row r="24" spans="1:8" s="1" customFormat="1" ht="16.5" thickBot="1" x14ac:dyDescent="0.25">
      <c r="A24" s="57"/>
      <c r="B24" s="48" t="s">
        <v>25</v>
      </c>
      <c r="C24" s="49">
        <f>ROUND(0.05*C23,-1)</f>
        <v>120</v>
      </c>
      <c r="D24" s="49">
        <f>ROUND(0.05*D23,-1)</f>
        <v>120</v>
      </c>
      <c r="E24" s="50" t="s">
        <v>22</v>
      </c>
      <c r="F24" s="51" t="s">
        <v>23</v>
      </c>
    </row>
    <row r="25" spans="1:8" s="1" customFormat="1" ht="5.25" customHeight="1" x14ac:dyDescent="0.2"/>
    <row r="26" spans="1:8" s="1" customFormat="1" x14ac:dyDescent="0.2">
      <c r="A26" s="52" t="s">
        <v>26</v>
      </c>
      <c r="H26" s="21"/>
    </row>
    <row r="27" spans="1:8" s="1" customFormat="1" x14ac:dyDescent="0.2">
      <c r="A27" s="53"/>
    </row>
    <row r="28" spans="1:8" s="1" customFormat="1" ht="14.45" customHeight="1" x14ac:dyDescent="0.2">
      <c r="A28" s="58" t="s">
        <v>27</v>
      </c>
      <c r="B28" s="59"/>
      <c r="C28" s="59"/>
      <c r="D28" s="59"/>
      <c r="E28" s="59"/>
      <c r="F28" s="60"/>
      <c r="H28" s="21"/>
    </row>
    <row r="29" spans="1:8" s="1" customFormat="1" ht="14.45" customHeight="1" x14ac:dyDescent="0.2">
      <c r="A29" s="61"/>
      <c r="B29" s="62"/>
      <c r="C29" s="62"/>
      <c r="D29" s="62"/>
      <c r="E29" s="62"/>
      <c r="F29" s="63"/>
    </row>
    <row r="30" spans="1:8" s="1" customFormat="1" ht="14.45" customHeight="1" x14ac:dyDescent="0.2">
      <c r="A30" s="61"/>
      <c r="B30" s="62"/>
      <c r="C30" s="62"/>
      <c r="D30" s="62"/>
      <c r="E30" s="62"/>
      <c r="F30" s="63"/>
    </row>
    <row r="31" spans="1:8" s="1" customFormat="1" ht="14.45" customHeight="1" x14ac:dyDescent="0.2">
      <c r="A31" s="64"/>
      <c r="B31" s="65"/>
      <c r="C31" s="65"/>
      <c r="D31" s="65"/>
      <c r="E31" s="65"/>
      <c r="F31" s="66"/>
    </row>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sheetData>
  <mergeCells count="8">
    <mergeCell ref="A21:A24"/>
    <mergeCell ref="A28:F31"/>
    <mergeCell ref="A13:F13"/>
    <mergeCell ref="A14:B15"/>
    <mergeCell ref="C14:D14"/>
    <mergeCell ref="E14:E15"/>
    <mergeCell ref="F14:F15"/>
    <mergeCell ref="A16:A19"/>
  </mergeCells>
  <pageMargins left="0.7" right="0.7" top="0.78740157499999996" bottom="0.78740157499999996" header="0.3" footer="0.3"/>
  <pageSetup paperSize="9" scale="87" orientation="landscape"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Berechnungstool</vt:lpstr>
      <vt:lpstr>Berechnungstool!Druckbereich</vt:lpstr>
    </vt:vector>
  </TitlesOfParts>
  <Company>ZIT-BB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Senkpiel, Konstantin</dc:creator>
  <cp:lastModifiedBy>Gellesch Sarah</cp:lastModifiedBy>
  <cp:lastPrinted>2024-08-22T11:57:30Z</cp:lastPrinted>
  <dcterms:created xsi:type="dcterms:W3CDTF">2024-08-19T13:29:04Z</dcterms:created>
  <dcterms:modified xsi:type="dcterms:W3CDTF">2025-05-13T14:39:29Z</dcterms:modified>
</cp:coreProperties>
</file>